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cb\Desktop\"/>
    </mc:Choice>
  </mc:AlternateContent>
  <xr:revisionPtr revIDLastSave="0" documentId="13_ncr:1_{6DB069A3-3122-4E63-A2E0-4797DAD3DE5F}" xr6:coauthVersionLast="47" xr6:coauthVersionMax="47" xr10:uidLastSave="{00000000-0000-0000-0000-000000000000}"/>
  <bookViews>
    <workbookView xWindow="-110" yWindow="-110" windowWidth="19420" windowHeight="10420" xr2:uid="{CC5514E6-6352-42B6-BBD4-4822CF42A154}"/>
  </bookViews>
  <sheets>
    <sheet name="Sheet1" sheetId="1" r:id="rId1"/>
  </sheets>
  <definedNames>
    <definedName name="solver_adj" localSheetId="0" hidden="1">Sheet1!#REF!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Sheet1!#REF!</definedName>
    <definedName name="solver_pre" localSheetId="0" hidden="1">0.000001</definedName>
    <definedName name="solver_rbv" localSheetId="0" hidden="1">2</definedName>
    <definedName name="solver_rel1" localSheetId="0" hidden="1">3</definedName>
    <definedName name="solver_rhs1" localSheetId="0" hidden="1">0.1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I8" i="1"/>
  <c r="H8" i="1"/>
  <c r="G8" i="1"/>
  <c r="K7" i="1"/>
  <c r="I7" i="1"/>
  <c r="H7" i="1"/>
  <c r="G7" i="1"/>
  <c r="K6" i="1"/>
  <c r="I6" i="1"/>
  <c r="H6" i="1"/>
  <c r="G6" i="1"/>
  <c r="K5" i="1"/>
  <c r="I5" i="1"/>
  <c r="H5" i="1"/>
  <c r="G5" i="1"/>
  <c r="K4" i="1"/>
  <c r="I4" i="1"/>
  <c r="H4" i="1"/>
  <c r="G4" i="1"/>
  <c r="K3" i="1"/>
  <c r="I3" i="1"/>
  <c r="H3" i="1"/>
  <c r="G3" i="1"/>
  <c r="K2" i="1"/>
  <c r="J2" i="1"/>
  <c r="I2" i="1"/>
  <c r="J3" i="1" s="1"/>
  <c r="J4" i="1" s="1"/>
  <c r="H2" i="1"/>
  <c r="G2" i="1"/>
  <c r="L2" i="1" s="1"/>
  <c r="L3" i="1" s="1"/>
  <c r="J5" i="1" l="1"/>
  <c r="J6" i="1" s="1"/>
  <c r="J7" i="1" s="1"/>
  <c r="J8" i="1" s="1"/>
  <c r="L4" i="1"/>
  <c r="L5" i="1" s="1"/>
  <c r="L6" i="1" s="1"/>
  <c r="L7" i="1" s="1"/>
  <c r="L8" i="1" s="1"/>
</calcChain>
</file>

<file path=xl/sharedStrings.xml><?xml version="1.0" encoding="utf-8"?>
<sst xmlns="http://schemas.openxmlformats.org/spreadsheetml/2006/main" count="15" uniqueCount="15">
  <si>
    <t>滑块
编号</t>
  </si>
  <si>
    <t>重量
W(KN)</t>
  </si>
  <si>
    <t>滑面倾角
α(°)</t>
  </si>
  <si>
    <t>滑面长
L(m)</t>
    <phoneticPr fontId="2" type="noConversion"/>
  </si>
  <si>
    <t>滑面C值
(KPa)</t>
  </si>
  <si>
    <t>滑面φ值
(°)</t>
  </si>
  <si>
    <t>抗滑力
R(KN)</t>
  </si>
  <si>
    <t>下滑力
T(KN)</t>
  </si>
  <si>
    <t>传递系数</t>
    <phoneticPr fontId="2" type="noConversion"/>
  </si>
  <si>
    <t>剩余下滑力</t>
    <phoneticPr fontId="3" type="noConversion"/>
  </si>
  <si>
    <t>绿色框（即最后一个条块）公式不进行为负判断</t>
    <phoneticPr fontId="3" type="noConversion"/>
  </si>
  <si>
    <t>Fst传递系数</t>
    <phoneticPr fontId="2" type="noConversion"/>
  </si>
  <si>
    <t>Fst剩余下滑力</t>
    <phoneticPr fontId="3" type="noConversion"/>
  </si>
  <si>
    <t>Fs</t>
    <phoneticPr fontId="3" type="noConversion"/>
  </si>
  <si>
    <t>Fst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</si>
</sst>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0_ "/>
  </numFmts>
  <fonts count="9" x14ac:knownFonts="1">
    <font>
      <sz val="11"/>
      <color theme="1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2"/>
      <color rgb="FF7030A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/>
      <protection locked="0"/>
    </xf>
    <xf numFmtId="176" fontId="4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0" fontId="0" fillId="0" borderId="7" xfId="0" applyBorder="1">
      <alignment vertical="center"/>
    </xf>
    <xf numFmtId="0" fontId="6" fillId="0" borderId="0" xfId="0" applyFont="1">
      <alignment vertical="center"/>
    </xf>
    <xf numFmtId="0" fontId="0" fillId="3" borderId="8" xfId="0" applyFill="1" applyBorder="1">
      <alignment vertical="center"/>
    </xf>
    <xf numFmtId="0" fontId="8" fillId="0" borderId="0" xfId="0" applyFont="1">
      <alignment vertical="center"/>
    </xf>
    <xf numFmtId="0" fontId="0" fillId="0" borderId="0" xfId="0" applyAlignment="1" applyProtection="1">
      <alignment horizontal="center" vertical="center"/>
      <protection locked="0"/>
    </xf>
    <xf numFmtId="176" fontId="4" fillId="0" borderId="0" xfId="0" applyNumberFormat="1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0" fillId="0" borderId="6" xfId="0" applyBorder="1">
      <alignment vertical="center"/>
    </xf>
    <xf numFmtId="0" fontId="7" fillId="0" borderId="0" xfId="0" applyFont="1">
      <alignment vertical="center"/>
    </xf>
  </cellXfs>
  <cellStyles count="1">
    <cellStyle name="常规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6CCBA-C07D-47ED-8C9E-80B00F03DF3F}">
  <dimension ref="A1:P9"/>
  <sheetViews>
    <sheetView tabSelected="1" zoomScale="80" zoomScaleNormal="80" workbookViewId="0">
      <selection activeCell="O15" sqref="O15"/>
    </sheetView>
  </sheetViews>
  <sheetFormatPr defaultRowHeight="14" x14ac:dyDescent="0.3"/>
  <cols>
    <col min="7" max="7" width="10.33203125" customWidth="1"/>
    <col min="8" max="8" width="10.9140625" customWidth="1"/>
    <col min="9" max="9" width="10.6640625" customWidth="1"/>
    <col min="263" max="263" width="10.33203125" customWidth="1"/>
    <col min="264" max="264" width="10.9140625" customWidth="1"/>
    <col min="265" max="265" width="10.6640625" customWidth="1"/>
    <col min="519" max="519" width="10.33203125" customWidth="1"/>
    <col min="520" max="520" width="10.9140625" customWidth="1"/>
    <col min="521" max="521" width="10.6640625" customWidth="1"/>
    <col min="775" max="775" width="10.33203125" customWidth="1"/>
    <col min="776" max="776" width="10.9140625" customWidth="1"/>
    <col min="777" max="777" width="10.6640625" customWidth="1"/>
    <col min="1031" max="1031" width="10.33203125" customWidth="1"/>
    <col min="1032" max="1032" width="10.9140625" customWidth="1"/>
    <col min="1033" max="1033" width="10.6640625" customWidth="1"/>
    <col min="1287" max="1287" width="10.33203125" customWidth="1"/>
    <col min="1288" max="1288" width="10.9140625" customWidth="1"/>
    <col min="1289" max="1289" width="10.6640625" customWidth="1"/>
    <col min="1543" max="1543" width="10.33203125" customWidth="1"/>
    <col min="1544" max="1544" width="10.9140625" customWidth="1"/>
    <col min="1545" max="1545" width="10.6640625" customWidth="1"/>
    <col min="1799" max="1799" width="10.33203125" customWidth="1"/>
    <col min="1800" max="1800" width="10.9140625" customWidth="1"/>
    <col min="1801" max="1801" width="10.6640625" customWidth="1"/>
    <col min="2055" max="2055" width="10.33203125" customWidth="1"/>
    <col min="2056" max="2056" width="10.9140625" customWidth="1"/>
    <col min="2057" max="2057" width="10.6640625" customWidth="1"/>
    <col min="2311" max="2311" width="10.33203125" customWidth="1"/>
    <col min="2312" max="2312" width="10.9140625" customWidth="1"/>
    <col min="2313" max="2313" width="10.6640625" customWidth="1"/>
    <col min="2567" max="2567" width="10.33203125" customWidth="1"/>
    <col min="2568" max="2568" width="10.9140625" customWidth="1"/>
    <col min="2569" max="2569" width="10.6640625" customWidth="1"/>
    <col min="2823" max="2823" width="10.33203125" customWidth="1"/>
    <col min="2824" max="2824" width="10.9140625" customWidth="1"/>
    <col min="2825" max="2825" width="10.6640625" customWidth="1"/>
    <col min="3079" max="3079" width="10.33203125" customWidth="1"/>
    <col min="3080" max="3080" width="10.9140625" customWidth="1"/>
    <col min="3081" max="3081" width="10.6640625" customWidth="1"/>
    <col min="3335" max="3335" width="10.33203125" customWidth="1"/>
    <col min="3336" max="3336" width="10.9140625" customWidth="1"/>
    <col min="3337" max="3337" width="10.6640625" customWidth="1"/>
    <col min="3591" max="3591" width="10.33203125" customWidth="1"/>
    <col min="3592" max="3592" width="10.9140625" customWidth="1"/>
    <col min="3593" max="3593" width="10.6640625" customWidth="1"/>
    <col min="3847" max="3847" width="10.33203125" customWidth="1"/>
    <col min="3848" max="3848" width="10.9140625" customWidth="1"/>
    <col min="3849" max="3849" width="10.6640625" customWidth="1"/>
    <col min="4103" max="4103" width="10.33203125" customWidth="1"/>
    <col min="4104" max="4104" width="10.9140625" customWidth="1"/>
    <col min="4105" max="4105" width="10.6640625" customWidth="1"/>
    <col min="4359" max="4359" width="10.33203125" customWidth="1"/>
    <col min="4360" max="4360" width="10.9140625" customWidth="1"/>
    <col min="4361" max="4361" width="10.6640625" customWidth="1"/>
    <col min="4615" max="4615" width="10.33203125" customWidth="1"/>
    <col min="4616" max="4616" width="10.9140625" customWidth="1"/>
    <col min="4617" max="4617" width="10.6640625" customWidth="1"/>
    <col min="4871" max="4871" width="10.33203125" customWidth="1"/>
    <col min="4872" max="4872" width="10.9140625" customWidth="1"/>
    <col min="4873" max="4873" width="10.6640625" customWidth="1"/>
    <col min="5127" max="5127" width="10.33203125" customWidth="1"/>
    <col min="5128" max="5128" width="10.9140625" customWidth="1"/>
    <col min="5129" max="5129" width="10.6640625" customWidth="1"/>
    <col min="5383" max="5383" width="10.33203125" customWidth="1"/>
    <col min="5384" max="5384" width="10.9140625" customWidth="1"/>
    <col min="5385" max="5385" width="10.6640625" customWidth="1"/>
    <col min="5639" max="5639" width="10.33203125" customWidth="1"/>
    <col min="5640" max="5640" width="10.9140625" customWidth="1"/>
    <col min="5641" max="5641" width="10.6640625" customWidth="1"/>
    <col min="5895" max="5895" width="10.33203125" customWidth="1"/>
    <col min="5896" max="5896" width="10.9140625" customWidth="1"/>
    <col min="5897" max="5897" width="10.6640625" customWidth="1"/>
    <col min="6151" max="6151" width="10.33203125" customWidth="1"/>
    <col min="6152" max="6152" width="10.9140625" customWidth="1"/>
    <col min="6153" max="6153" width="10.6640625" customWidth="1"/>
    <col min="6407" max="6407" width="10.33203125" customWidth="1"/>
    <col min="6408" max="6408" width="10.9140625" customWidth="1"/>
    <col min="6409" max="6409" width="10.6640625" customWidth="1"/>
    <col min="6663" max="6663" width="10.33203125" customWidth="1"/>
    <col min="6664" max="6664" width="10.9140625" customWidth="1"/>
    <col min="6665" max="6665" width="10.6640625" customWidth="1"/>
    <col min="6919" max="6919" width="10.33203125" customWidth="1"/>
    <col min="6920" max="6920" width="10.9140625" customWidth="1"/>
    <col min="6921" max="6921" width="10.6640625" customWidth="1"/>
    <col min="7175" max="7175" width="10.33203125" customWidth="1"/>
    <col min="7176" max="7176" width="10.9140625" customWidth="1"/>
    <col min="7177" max="7177" width="10.6640625" customWidth="1"/>
    <col min="7431" max="7431" width="10.33203125" customWidth="1"/>
    <col min="7432" max="7432" width="10.9140625" customWidth="1"/>
    <col min="7433" max="7433" width="10.6640625" customWidth="1"/>
    <col min="7687" max="7687" width="10.33203125" customWidth="1"/>
    <col min="7688" max="7688" width="10.9140625" customWidth="1"/>
    <col min="7689" max="7689" width="10.6640625" customWidth="1"/>
    <col min="7943" max="7943" width="10.33203125" customWidth="1"/>
    <col min="7944" max="7944" width="10.9140625" customWidth="1"/>
    <col min="7945" max="7945" width="10.6640625" customWidth="1"/>
    <col min="8199" max="8199" width="10.33203125" customWidth="1"/>
    <col min="8200" max="8200" width="10.9140625" customWidth="1"/>
    <col min="8201" max="8201" width="10.6640625" customWidth="1"/>
    <col min="8455" max="8455" width="10.33203125" customWidth="1"/>
    <col min="8456" max="8456" width="10.9140625" customWidth="1"/>
    <col min="8457" max="8457" width="10.6640625" customWidth="1"/>
    <col min="8711" max="8711" width="10.33203125" customWidth="1"/>
    <col min="8712" max="8712" width="10.9140625" customWidth="1"/>
    <col min="8713" max="8713" width="10.6640625" customWidth="1"/>
    <col min="8967" max="8967" width="10.33203125" customWidth="1"/>
    <col min="8968" max="8968" width="10.9140625" customWidth="1"/>
    <col min="8969" max="8969" width="10.6640625" customWidth="1"/>
    <col min="9223" max="9223" width="10.33203125" customWidth="1"/>
    <col min="9224" max="9224" width="10.9140625" customWidth="1"/>
    <col min="9225" max="9225" width="10.6640625" customWidth="1"/>
    <col min="9479" max="9479" width="10.33203125" customWidth="1"/>
    <col min="9480" max="9480" width="10.9140625" customWidth="1"/>
    <col min="9481" max="9481" width="10.6640625" customWidth="1"/>
    <col min="9735" max="9735" width="10.33203125" customWidth="1"/>
    <col min="9736" max="9736" width="10.9140625" customWidth="1"/>
    <col min="9737" max="9737" width="10.6640625" customWidth="1"/>
    <col min="9991" max="9991" width="10.33203125" customWidth="1"/>
    <col min="9992" max="9992" width="10.9140625" customWidth="1"/>
    <col min="9993" max="9993" width="10.6640625" customWidth="1"/>
    <col min="10247" max="10247" width="10.33203125" customWidth="1"/>
    <col min="10248" max="10248" width="10.9140625" customWidth="1"/>
    <col min="10249" max="10249" width="10.6640625" customWidth="1"/>
    <col min="10503" max="10503" width="10.33203125" customWidth="1"/>
    <col min="10504" max="10504" width="10.9140625" customWidth="1"/>
    <col min="10505" max="10505" width="10.6640625" customWidth="1"/>
    <col min="10759" max="10759" width="10.33203125" customWidth="1"/>
    <col min="10760" max="10760" width="10.9140625" customWidth="1"/>
    <col min="10761" max="10761" width="10.6640625" customWidth="1"/>
    <col min="11015" max="11015" width="10.33203125" customWidth="1"/>
    <col min="11016" max="11016" width="10.9140625" customWidth="1"/>
    <col min="11017" max="11017" width="10.6640625" customWidth="1"/>
    <col min="11271" max="11271" width="10.33203125" customWidth="1"/>
    <col min="11272" max="11272" width="10.9140625" customWidth="1"/>
    <col min="11273" max="11273" width="10.6640625" customWidth="1"/>
    <col min="11527" max="11527" width="10.33203125" customWidth="1"/>
    <col min="11528" max="11528" width="10.9140625" customWidth="1"/>
    <col min="11529" max="11529" width="10.6640625" customWidth="1"/>
    <col min="11783" max="11783" width="10.33203125" customWidth="1"/>
    <col min="11784" max="11784" width="10.9140625" customWidth="1"/>
    <col min="11785" max="11785" width="10.6640625" customWidth="1"/>
    <col min="12039" max="12039" width="10.33203125" customWidth="1"/>
    <col min="12040" max="12040" width="10.9140625" customWidth="1"/>
    <col min="12041" max="12041" width="10.6640625" customWidth="1"/>
    <col min="12295" max="12295" width="10.33203125" customWidth="1"/>
    <col min="12296" max="12296" width="10.9140625" customWidth="1"/>
    <col min="12297" max="12297" width="10.6640625" customWidth="1"/>
    <col min="12551" max="12551" width="10.33203125" customWidth="1"/>
    <col min="12552" max="12552" width="10.9140625" customWidth="1"/>
    <col min="12553" max="12553" width="10.6640625" customWidth="1"/>
    <col min="12807" max="12807" width="10.33203125" customWidth="1"/>
    <col min="12808" max="12808" width="10.9140625" customWidth="1"/>
    <col min="12809" max="12809" width="10.6640625" customWidth="1"/>
    <col min="13063" max="13063" width="10.33203125" customWidth="1"/>
    <col min="13064" max="13064" width="10.9140625" customWidth="1"/>
    <col min="13065" max="13065" width="10.6640625" customWidth="1"/>
    <col min="13319" max="13319" width="10.33203125" customWidth="1"/>
    <col min="13320" max="13320" width="10.9140625" customWidth="1"/>
    <col min="13321" max="13321" width="10.6640625" customWidth="1"/>
    <col min="13575" max="13575" width="10.33203125" customWidth="1"/>
    <col min="13576" max="13576" width="10.9140625" customWidth="1"/>
    <col min="13577" max="13577" width="10.6640625" customWidth="1"/>
    <col min="13831" max="13831" width="10.33203125" customWidth="1"/>
    <col min="13832" max="13832" width="10.9140625" customWidth="1"/>
    <col min="13833" max="13833" width="10.6640625" customWidth="1"/>
    <col min="14087" max="14087" width="10.33203125" customWidth="1"/>
    <col min="14088" max="14088" width="10.9140625" customWidth="1"/>
    <col min="14089" max="14089" width="10.6640625" customWidth="1"/>
    <col min="14343" max="14343" width="10.33203125" customWidth="1"/>
    <col min="14344" max="14344" width="10.9140625" customWidth="1"/>
    <col min="14345" max="14345" width="10.6640625" customWidth="1"/>
    <col min="14599" max="14599" width="10.33203125" customWidth="1"/>
    <col min="14600" max="14600" width="10.9140625" customWidth="1"/>
    <col min="14601" max="14601" width="10.6640625" customWidth="1"/>
    <col min="14855" max="14855" width="10.33203125" customWidth="1"/>
    <col min="14856" max="14856" width="10.9140625" customWidth="1"/>
    <col min="14857" max="14857" width="10.6640625" customWidth="1"/>
    <col min="15111" max="15111" width="10.33203125" customWidth="1"/>
    <col min="15112" max="15112" width="10.9140625" customWidth="1"/>
    <col min="15113" max="15113" width="10.6640625" customWidth="1"/>
    <col min="15367" max="15367" width="10.33203125" customWidth="1"/>
    <col min="15368" max="15368" width="10.9140625" customWidth="1"/>
    <col min="15369" max="15369" width="10.6640625" customWidth="1"/>
    <col min="15623" max="15623" width="10.33203125" customWidth="1"/>
    <col min="15624" max="15624" width="10.9140625" customWidth="1"/>
    <col min="15625" max="15625" width="10.6640625" customWidth="1"/>
    <col min="15879" max="15879" width="10.33203125" customWidth="1"/>
    <col min="15880" max="15880" width="10.9140625" customWidth="1"/>
    <col min="15881" max="15881" width="10.6640625" customWidth="1"/>
    <col min="16135" max="16135" width="10.33203125" customWidth="1"/>
    <col min="16136" max="16136" width="10.9140625" customWidth="1"/>
    <col min="16137" max="16137" width="10.6640625" customWidth="1"/>
  </cols>
  <sheetData>
    <row r="1" spans="1:16" ht="30.5" thickTop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14" t="s">
        <v>11</v>
      </c>
      <c r="L1" s="15" t="s">
        <v>12</v>
      </c>
    </row>
    <row r="2" spans="1:16" x14ac:dyDescent="0.3">
      <c r="A2" s="4">
        <v>1</v>
      </c>
      <c r="B2" s="5">
        <v>10.31</v>
      </c>
      <c r="C2" s="6">
        <v>58.26</v>
      </c>
      <c r="D2" s="6">
        <v>1.58</v>
      </c>
      <c r="E2" s="5">
        <v>25</v>
      </c>
      <c r="F2" s="5">
        <v>20</v>
      </c>
      <c r="G2" s="7">
        <f>E2*D2+B2*COS(C2*PI()/180)*TAN(F2*PI()/180)</f>
        <v>41.474078213974131</v>
      </c>
      <c r="H2" s="7">
        <f>B2*SIN(C2*PI()/180)</f>
        <v>8.768078193635322</v>
      </c>
      <c r="I2" s="7">
        <f>COS((C2-C3)*PI()/180)-SIN((C2-C3)*PI()/180)*TAN(F2*PI()/180)/$O$5</f>
        <v>0.98840194669972703</v>
      </c>
      <c r="J2" s="8">
        <f>IF(H2-G2/$O$5&lt;0,0,H2-G2/$O$5)</f>
        <v>0</v>
      </c>
      <c r="K2" s="8">
        <f>COS((C2-C3)*PI()/180)-SIN((C2-C3)*PI()/180)*TAN(F2*PI()/180)/$P$5</f>
        <v>0.99098545210872602</v>
      </c>
      <c r="L2" s="16">
        <f>IF(H2-G2/$P$5&lt;0,0,H2-G2/O$5)</f>
        <v>0</v>
      </c>
    </row>
    <row r="3" spans="1:16" x14ac:dyDescent="0.3">
      <c r="A3" s="4">
        <v>2</v>
      </c>
      <c r="B3" s="5">
        <v>216.28</v>
      </c>
      <c r="C3" s="6">
        <v>56.45</v>
      </c>
      <c r="D3" s="6">
        <v>5.88</v>
      </c>
      <c r="E3" s="5">
        <v>24</v>
      </c>
      <c r="F3" s="5">
        <v>26</v>
      </c>
      <c r="G3" s="7">
        <f t="shared" ref="G3:G8" si="0">E3*D3+B3*COS(C3*PI()/180)*TAN(F3*PI()/180)</f>
        <v>199.41880957960919</v>
      </c>
      <c r="H3" s="7">
        <f t="shared" ref="H3:H8" si="1">B3*SIN(C3*PI()/180)</f>
        <v>180.24858440230273</v>
      </c>
      <c r="I3" s="7">
        <f>COS((C3-C4)*PI()/180)-SIN((C3-C4)*PI()/180)*TAN(F3*PI()/180)/$O$5</f>
        <v>0.96985064604927596</v>
      </c>
      <c r="J3" s="8">
        <f>IF(I2*J2+H3-G3/$O$5&lt;0,0,I2*J2+H3-G3/$O$5)</f>
        <v>0</v>
      </c>
      <c r="K3" s="8">
        <f t="shared" ref="K3:K8" si="2">COS((C3-C4)*PI()/180)-SIN((C3-C4)*PI()/180)*TAN(F3*PI()/180)/$P$5</f>
        <v>0.97644656893232296</v>
      </c>
      <c r="L3" s="16">
        <f>IF(K2*L2+H3-G3/$P$5&lt;0,0,K2*L2+H3-G3/$P$5)</f>
        <v>32.530947676666301</v>
      </c>
    </row>
    <row r="4" spans="1:16" ht="15" x14ac:dyDescent="0.3">
      <c r="A4" s="4">
        <v>3</v>
      </c>
      <c r="B4" s="5">
        <v>818.82</v>
      </c>
      <c r="C4" s="6">
        <v>53</v>
      </c>
      <c r="D4" s="6">
        <v>8.08</v>
      </c>
      <c r="E4" s="5">
        <v>50</v>
      </c>
      <c r="F4" s="5">
        <v>30</v>
      </c>
      <c r="G4" s="7">
        <f t="shared" si="0"/>
        <v>688.50561329031007</v>
      </c>
      <c r="H4" s="7">
        <f t="shared" si="1"/>
        <v>653.93872833692433</v>
      </c>
      <c r="I4" s="7">
        <f>COS((C4-C5)*PI()/180)-SIN((C4-C5)*PI()/180)*TAN(F4*PI()/180)/$O$5</f>
        <v>0.95406762076870855</v>
      </c>
      <c r="J4" s="8">
        <f>IF(I3*J3+H4-G4/$O$5&lt;0,0,I3*J3+H4-G4/$O$5)</f>
        <v>0</v>
      </c>
      <c r="K4" s="8">
        <f t="shared" si="2"/>
        <v>0.96406688324436618</v>
      </c>
      <c r="L4" s="16">
        <f t="shared" ref="L4:L8" si="3">IF(K3*L3+H4-G4/$P$5&lt;0,0,K3*L3+H4-G4/$P$5)</f>
        <v>175.69930258709985</v>
      </c>
      <c r="O4" s="9" t="s">
        <v>13</v>
      </c>
      <c r="P4" s="9" t="s">
        <v>14</v>
      </c>
    </row>
    <row r="5" spans="1:16" ht="15" x14ac:dyDescent="0.3">
      <c r="A5" s="4">
        <v>4</v>
      </c>
      <c r="B5" s="5">
        <v>1809.38</v>
      </c>
      <c r="C5" s="6">
        <v>48.58</v>
      </c>
      <c r="D5" s="6">
        <v>9.9600000000000009</v>
      </c>
      <c r="E5" s="5">
        <v>50</v>
      </c>
      <c r="F5" s="5">
        <v>30</v>
      </c>
      <c r="G5" s="7">
        <f t="shared" si="0"/>
        <v>1189.1103008450766</v>
      </c>
      <c r="H5" s="7">
        <f t="shared" si="1"/>
        <v>1356.8182046971083</v>
      </c>
      <c r="I5" s="7">
        <f>COS((C5-C6)*PI()/180)-SIN((C5-C6)*PI()/180)*TAN(F5*PI()/180)/$O$5</f>
        <v>0.9369456965811267</v>
      </c>
      <c r="J5" s="8">
        <f>IF(I4*J4+H5-G5/$O$5&lt;0,0,I4*J4+H5-G5/$O$5)</f>
        <v>208.76777108068586</v>
      </c>
      <c r="K5" s="8">
        <f t="shared" si="2"/>
        <v>0.95037287443740015</v>
      </c>
      <c r="L5" s="16">
        <f t="shared" si="3"/>
        <v>645.38163866003526</v>
      </c>
      <c r="O5" s="17">
        <v>1.0357648636561316</v>
      </c>
      <c r="P5">
        <v>1.35</v>
      </c>
    </row>
    <row r="6" spans="1:16" x14ac:dyDescent="0.3">
      <c r="A6" s="4">
        <v>5</v>
      </c>
      <c r="B6" s="5">
        <v>3357.25</v>
      </c>
      <c r="C6" s="6">
        <v>42.64</v>
      </c>
      <c r="D6" s="6">
        <v>14.39</v>
      </c>
      <c r="E6" s="5">
        <v>50</v>
      </c>
      <c r="F6" s="5">
        <v>30</v>
      </c>
      <c r="G6" s="7">
        <f t="shared" si="0"/>
        <v>2145.3674567424346</v>
      </c>
      <c r="H6" s="7">
        <f t="shared" si="1"/>
        <v>2274.1665616019823</v>
      </c>
      <c r="I6" s="7">
        <f>COS((C6-C7)*PI()/180)-SIN((C6-C7)*PI()/180)*TAN(F6*PI()/180)/$O$5</f>
        <v>0.92988830047196658</v>
      </c>
      <c r="J6" s="8">
        <f>IF(I5*J5+H6-G6/$O$5&lt;0,0,I5*J5+H6-G6/$O$5)</f>
        <v>398.48250674684459</v>
      </c>
      <c r="K6" s="8">
        <f t="shared" si="2"/>
        <v>0.94468863304591177</v>
      </c>
      <c r="L6" s="16">
        <f t="shared" si="3"/>
        <v>1298.3586855759695</v>
      </c>
    </row>
    <row r="7" spans="1:16" x14ac:dyDescent="0.3">
      <c r="A7" s="4">
        <v>6</v>
      </c>
      <c r="B7" s="5">
        <v>2937.3</v>
      </c>
      <c r="C7" s="6">
        <v>36.090000000000003</v>
      </c>
      <c r="D7" s="6">
        <v>12.24</v>
      </c>
      <c r="E7" s="5">
        <v>50</v>
      </c>
      <c r="F7" s="5">
        <v>30</v>
      </c>
      <c r="G7" s="7">
        <f t="shared" si="0"/>
        <v>1982.4047792601675</v>
      </c>
      <c r="H7" s="7">
        <f t="shared" si="1"/>
        <v>1730.2322135894576</v>
      </c>
      <c r="I7" s="7">
        <f>COS((C7-C8)*PI()/180)-SIN((C7-C8)*PI()/180)*TAN(F7*PI()/180)/$O$5</f>
        <v>0.93464345914738112</v>
      </c>
      <c r="J7" s="8">
        <f>IF(I6*J6+H7-G7/$O$5&lt;0,0,I6*J6+H7-G7/$O$5)</f>
        <v>186.82390650594425</v>
      </c>
      <c r="K7" s="8">
        <f t="shared" si="2"/>
        <v>0.94852102695433615</v>
      </c>
      <c r="L7" s="16">
        <f t="shared" si="3"/>
        <v>1488.3289208323463</v>
      </c>
    </row>
    <row r="8" spans="1:16" ht="15" x14ac:dyDescent="0.3">
      <c r="A8" s="4">
        <v>7</v>
      </c>
      <c r="B8" s="5">
        <v>2512.56</v>
      </c>
      <c r="C8" s="6">
        <v>29.95</v>
      </c>
      <c r="D8" s="6">
        <v>12.42</v>
      </c>
      <c r="E8" s="5">
        <v>30.09</v>
      </c>
      <c r="F8" s="5">
        <v>26.94</v>
      </c>
      <c r="G8" s="7">
        <f t="shared" si="0"/>
        <v>1480.1030582424337</v>
      </c>
      <c r="H8" s="7">
        <f t="shared" si="1"/>
        <v>1254.3806553306599</v>
      </c>
      <c r="I8" s="7">
        <f>COS((C8-C9)*PI()/180)-SIN((C8-C9)*PI()/180)*TAN(F8*PI()/180)/$O$5</f>
        <v>0.62150294364177894</v>
      </c>
      <c r="J8" s="10">
        <f>I7*J7+H8-G8/$O$5</f>
        <v>-8.4081782961220597E-4</v>
      </c>
      <c r="K8" s="8">
        <f t="shared" si="2"/>
        <v>0.67852113320250307</v>
      </c>
      <c r="L8" s="16">
        <f t="shared" si="3"/>
        <v>1569.7192960292596</v>
      </c>
      <c r="N8" s="11" t="s">
        <v>10</v>
      </c>
    </row>
    <row r="9" spans="1:16" x14ac:dyDescent="0.3">
      <c r="A9" s="12"/>
      <c r="B9" s="13"/>
      <c r="C9" s="13"/>
      <c r="D9" s="13"/>
      <c r="E9" s="13"/>
      <c r="F9" s="13"/>
    </row>
  </sheetData>
  <phoneticPr fontId="2" type="noConversion"/>
  <conditionalFormatting sqref="D2:D8">
    <cfRule type="cellIs" dxfId="3" priority="4" stopIfTrue="1" operator="equal">
      <formula>0</formula>
    </cfRule>
  </conditionalFormatting>
  <conditionalFormatting sqref="C2:C8">
    <cfRule type="cellIs" dxfId="2" priority="3" stopIfTrue="1" operator="equal">
      <formula>0</formula>
    </cfRule>
  </conditionalFormatting>
  <conditionalFormatting sqref="E2:E8">
    <cfRule type="cellIs" dxfId="1" priority="2" stopIfTrue="1" operator="equal">
      <formula>0</formula>
    </cfRule>
  </conditionalFormatting>
  <conditionalFormatting sqref="F2:F8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zcb</dc:creator>
  <cp:lastModifiedBy>zcb</cp:lastModifiedBy>
  <dcterms:created xsi:type="dcterms:W3CDTF">2023-01-04T10:13:23Z</dcterms:created>
  <dcterms:modified xsi:type="dcterms:W3CDTF">2023-01-05T04:15:25Z</dcterms:modified>
</cp:coreProperties>
</file>